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vcndienstenbv-my.sharepoint.com/personal/shagha_safari_veldsinkgroep_nl/Documents/Bureaublad/"/>
    </mc:Choice>
  </mc:AlternateContent>
  <xr:revisionPtr revIDLastSave="95" documentId="8_{147021F8-AC7E-4331-83E5-017D3DFF6DE3}" xr6:coauthVersionLast="47" xr6:coauthVersionMax="47" xr10:uidLastSave="{BD1BDDF6-81CA-4E19-A045-85B7D9F4E62E}"/>
  <bookViews>
    <workbookView xWindow="-110" yWindow="-110" windowWidth="19420" windowHeight="10300" xr2:uid="{49CC0791-0FFB-405B-8DDD-0F841B525C90}"/>
  </bookViews>
  <sheets>
    <sheet name="Balans " sheetId="1" r:id="rId1"/>
    <sheet name="Resultaatrekening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F16" i="2"/>
  <c r="B19" i="2"/>
  <c r="D15" i="1"/>
  <c r="L15" i="1"/>
  <c r="F15" i="1"/>
  <c r="C19" i="2"/>
  <c r="H16" i="2"/>
  <c r="H17" i="2" s="1"/>
  <c r="G16" i="2"/>
  <c r="J15" i="1"/>
  <c r="K15" i="1"/>
  <c r="E15" i="1"/>
  <c r="F19" i="2" l="1"/>
  <c r="G17" i="2"/>
  <c r="G19" i="2" s="1"/>
  <c r="I17" i="2"/>
  <c r="I19" i="2" s="1"/>
  <c r="H19" i="2"/>
</calcChain>
</file>

<file path=xl/sharedStrings.xml><?xml version="1.0" encoding="utf-8"?>
<sst xmlns="http://schemas.openxmlformats.org/spreadsheetml/2006/main" count="51" uniqueCount="45">
  <si>
    <t xml:space="preserve">Balans Stichting Mozjdeh </t>
  </si>
  <si>
    <t>Jaar 2024</t>
  </si>
  <si>
    <t>Activa</t>
  </si>
  <si>
    <t>Passiva</t>
  </si>
  <si>
    <t>Vorderingen</t>
  </si>
  <si>
    <t>Eigen vermogen</t>
  </si>
  <si>
    <t xml:space="preserve"> ( vermogen in 2023 is 1200, te hoog omdat kosten van de kerspakketten  niet is opgenomen)</t>
  </si>
  <si>
    <t>Voorschotten</t>
  </si>
  <si>
    <t>Afdracht collectes</t>
  </si>
  <si>
    <t>Nog te betalen</t>
  </si>
  <si>
    <t>Declaratie Kerkdienst</t>
  </si>
  <si>
    <t>Liquide middelen</t>
  </si>
  <si>
    <t>Declaratie vervoerskosten</t>
  </si>
  <si>
    <t>Rabobank</t>
  </si>
  <si>
    <t>Te betalen Kerstpakketten</t>
  </si>
  <si>
    <t>Tegemoetkoming reiskosten</t>
  </si>
  <si>
    <t>Aanschaf kasten</t>
  </si>
  <si>
    <t>Bankkosten</t>
  </si>
  <si>
    <t xml:space="preserve">Winst en verliesrekening Mozjdeh. </t>
  </si>
  <si>
    <t>Baten</t>
  </si>
  <si>
    <t>Lasten</t>
  </si>
  <si>
    <t>Bijdrage fondsen</t>
  </si>
  <si>
    <t>Huur kerkgebouw</t>
  </si>
  <si>
    <t>Bijdrage kerken</t>
  </si>
  <si>
    <t>Kosten Kerkdiensten</t>
  </si>
  <si>
    <t>Donaties particulieren</t>
  </si>
  <si>
    <t>Vervoerskosten</t>
  </si>
  <si>
    <t>Opbrengst eigen collectes</t>
  </si>
  <si>
    <t>Kerstpaketten</t>
  </si>
  <si>
    <t>Publiciteit</t>
  </si>
  <si>
    <t>Administratiekosten</t>
  </si>
  <si>
    <t>Subtotaal</t>
  </si>
  <si>
    <t>Nadeling / Voordelig saldo</t>
  </si>
  <si>
    <t>Totaal</t>
  </si>
  <si>
    <t>3600.00</t>
  </si>
  <si>
    <t>1200.00</t>
  </si>
  <si>
    <t>5821.45</t>
  </si>
  <si>
    <t>3737.00</t>
  </si>
  <si>
    <t>2600.00</t>
  </si>
  <si>
    <t>0257.94</t>
  </si>
  <si>
    <t>1085.52</t>
  </si>
  <si>
    <t>0009.25</t>
  </si>
  <si>
    <t>18311.16</t>
  </si>
  <si>
    <t>2025</t>
  </si>
  <si>
    <t xml:space="preserve">Algemene kosten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</si>
</sst>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4" fontId="0" fillId="0" borderId="0" xfId="0" applyNumberFormat="1"/>
    <xf numFmtId="0" fontId="3" fillId="0" borderId="0" xfId="0" applyFont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0" fillId="0" borderId="4" xfId="0" applyBorder="1"/>
    <xf numFmtId="4" fontId="0" fillId="0" borderId="5" xfId="0" applyNumberFormat="1" applyBorder="1"/>
    <xf numFmtId="4" fontId="0" fillId="0" borderId="6" xfId="0" applyNumberFormat="1" applyBorder="1"/>
    <xf numFmtId="4" fontId="1" fillId="0" borderId="7" xfId="0" applyNumberFormat="1" applyFont="1" applyBorder="1"/>
    <xf numFmtId="0" fontId="0" fillId="0" borderId="8" xfId="0" applyBorder="1"/>
    <xf numFmtId="0" fontId="0" fillId="0" borderId="9" xfId="0" applyBorder="1"/>
    <xf numFmtId="4" fontId="0" fillId="0" borderId="10" xfId="0" applyNumberFormat="1" applyBorder="1"/>
    <xf numFmtId="4" fontId="0" fillId="0" borderId="11" xfId="0" applyNumberFormat="1" applyBorder="1"/>
    <xf numFmtId="0" fontId="2" fillId="0" borderId="0" xfId="0" applyFont="1" applyAlignment="1">
      <alignment horizontal="left"/>
    </xf>
    <xf numFmtId="0" fontId="3" fillId="0" borderId="4" xfId="0" applyFont="1" applyBorder="1"/>
    <xf numFmtId="0" fontId="3" fillId="0" borderId="0" xfId="0" applyFont="1"/>
    <xf numFmtId="0" fontId="0" fillId="0" borderId="5" xfId="0" applyBorder="1"/>
    <xf numFmtId="0" fontId="1" fillId="0" borderId="4" xfId="0" applyFont="1" applyBorder="1"/>
    <xf numFmtId="0" fontId="1" fillId="0" borderId="0" xfId="0" applyFont="1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" fontId="0" fillId="0" borderId="3" xfId="0" applyNumberFormat="1" applyBorder="1"/>
    <xf numFmtId="0" fontId="0" fillId="0" borderId="3" xfId="0" applyBorder="1"/>
    <xf numFmtId="0" fontId="1" fillId="0" borderId="12" xfId="0" applyFont="1" applyBorder="1"/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3" xfId="0" applyNumberFormat="1" applyBorder="1" applyAlignment="1">
      <alignment horizontal="center"/>
    </xf>
    <xf numFmtId="42" fontId="0" fillId="0" borderId="3" xfId="0" applyNumberFormat="1" applyBorder="1" applyAlignment="1">
      <alignment horizontal="center"/>
    </xf>
    <xf numFmtId="4" fontId="0" fillId="0" borderId="9" xfId="0" applyNumberFormat="1" applyBorder="1"/>
    <xf numFmtId="4" fontId="0" fillId="0" borderId="5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3" fillId="0" borderId="8" xfId="0" applyFont="1" applyBorder="1"/>
    <xf numFmtId="49" fontId="1" fillId="0" borderId="9" xfId="0" applyNumberFormat="1" applyFont="1" applyBorder="1"/>
    <xf numFmtId="49" fontId="1" fillId="0" borderId="10" xfId="0" applyNumberFormat="1" applyFont="1" applyBorder="1" applyAlignment="1">
      <alignment horizontal="center"/>
    </xf>
    <xf numFmtId="49" fontId="1" fillId="0" borderId="10" xfId="0" applyNumberFormat="1" applyFont="1" applyBorder="1"/>
    <xf numFmtId="49" fontId="3" fillId="0" borderId="9" xfId="0" applyNumberFormat="1" applyFont="1" applyBorder="1"/>
    <xf numFmtId="49" fontId="1" fillId="0" borderId="11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B5FC5-84B9-41F1-8507-65D30A7C8898}">
  <sheetPr>
    <pageSetUpPr fitToPage="1"/>
  </sheetPr>
  <dimension ref="B1:M20"/>
  <sheetViews>
    <sheetView tabSelected="1" topLeftCell="J1" zoomScale="88" zoomScaleNormal="88" workbookViewId="0">
      <selection activeCell="W11" sqref="W11"/>
    </sheetView>
  </sheetViews>
  <sheetFormatPr defaultColWidth="8.81640625" defaultRowHeight="14.5" x14ac:dyDescent="0.35"/>
  <cols>
    <col min="3" max="3" width="19.90625" customWidth="1"/>
    <col min="4" max="4" width="16.26953125" customWidth="1"/>
    <col min="7" max="7" width="0" hidden="1" customWidth="1"/>
    <col min="9" max="9" width="25.6328125" customWidth="1"/>
    <col min="10" max="10" width="17.81640625" customWidth="1"/>
  </cols>
  <sheetData>
    <row r="1" spans="2:13" ht="21" x14ac:dyDescent="0.5">
      <c r="C1" s="1"/>
      <c r="D1" s="1"/>
      <c r="E1" s="2"/>
      <c r="K1" s="2"/>
      <c r="L1" s="2"/>
    </row>
    <row r="2" spans="2:13" ht="19" thickBot="1" x14ac:dyDescent="0.5">
      <c r="C2" s="3"/>
      <c r="D2" s="3"/>
      <c r="E2" s="2"/>
      <c r="K2" s="2"/>
      <c r="L2" s="2"/>
    </row>
    <row r="3" spans="2:13" ht="21.5" thickBot="1" x14ac:dyDescent="0.55000000000000004">
      <c r="B3" s="44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6"/>
    </row>
    <row r="4" spans="2:13" ht="18.5" x14ac:dyDescent="0.45">
      <c r="B4" s="38" t="s">
        <v>2</v>
      </c>
      <c r="C4" s="39"/>
      <c r="D4" s="40">
        <v>2023</v>
      </c>
      <c r="E4" s="40">
        <v>2024</v>
      </c>
      <c r="F4" s="40" t="s">
        <v>43</v>
      </c>
      <c r="G4" s="41"/>
      <c r="H4" s="42" t="s">
        <v>3</v>
      </c>
      <c r="I4" s="39"/>
      <c r="J4" s="43">
        <v>2023</v>
      </c>
      <c r="K4" s="40">
        <v>2024</v>
      </c>
      <c r="L4" s="40" t="s">
        <v>43</v>
      </c>
    </row>
    <row r="5" spans="2:13" x14ac:dyDescent="0.35">
      <c r="B5" s="5"/>
      <c r="D5" s="2"/>
      <c r="E5" s="2"/>
      <c r="F5" s="2"/>
      <c r="J5" s="7"/>
      <c r="K5" s="6"/>
      <c r="L5" s="6"/>
    </row>
    <row r="6" spans="2:13" x14ac:dyDescent="0.35">
      <c r="B6" s="5" t="s">
        <v>4</v>
      </c>
      <c r="D6" s="2"/>
      <c r="E6" s="2"/>
      <c r="F6" s="2"/>
      <c r="H6" t="s">
        <v>5</v>
      </c>
      <c r="J6" s="37">
        <v>6755.66</v>
      </c>
      <c r="K6" s="33">
        <v>1413.24</v>
      </c>
      <c r="L6" s="33">
        <v>4554.6400000000003</v>
      </c>
      <c r="M6" s="19" t="s">
        <v>6</v>
      </c>
    </row>
    <row r="7" spans="2:13" x14ac:dyDescent="0.35">
      <c r="B7" s="5"/>
      <c r="C7" t="s">
        <v>7</v>
      </c>
      <c r="D7" s="34">
        <v>1550</v>
      </c>
      <c r="E7" s="34">
        <v>850</v>
      </c>
      <c r="F7" s="34">
        <v>3891.48</v>
      </c>
      <c r="J7" s="37"/>
      <c r="K7" s="33"/>
      <c r="L7" s="33"/>
    </row>
    <row r="8" spans="2:13" x14ac:dyDescent="0.35">
      <c r="B8" s="5"/>
      <c r="C8" t="s">
        <v>8</v>
      </c>
      <c r="D8" s="34">
        <v>81.510000000000005</v>
      </c>
      <c r="E8" s="34">
        <v>739.52</v>
      </c>
      <c r="F8" s="34">
        <v>0</v>
      </c>
      <c r="H8" t="s">
        <v>9</v>
      </c>
      <c r="J8" s="37"/>
      <c r="K8" s="33"/>
      <c r="L8" s="33"/>
    </row>
    <row r="9" spans="2:13" x14ac:dyDescent="0.35">
      <c r="B9" s="5"/>
      <c r="D9" s="34"/>
      <c r="E9" s="34"/>
      <c r="F9" s="34"/>
      <c r="I9" t="s">
        <v>10</v>
      </c>
      <c r="J9" s="37">
        <v>728.6</v>
      </c>
      <c r="K9" s="33">
        <v>695.27</v>
      </c>
      <c r="L9" s="33">
        <v>3891.84</v>
      </c>
    </row>
    <row r="10" spans="2:13" x14ac:dyDescent="0.35">
      <c r="B10" s="5" t="s">
        <v>11</v>
      </c>
      <c r="D10" s="34"/>
      <c r="E10" s="34"/>
      <c r="F10" s="34"/>
      <c r="I10" t="s">
        <v>12</v>
      </c>
      <c r="J10" s="37">
        <v>1967</v>
      </c>
      <c r="K10" s="33">
        <v>623</v>
      </c>
      <c r="L10" s="33">
        <v>0</v>
      </c>
    </row>
    <row r="11" spans="2:13" x14ac:dyDescent="0.35">
      <c r="B11" s="5"/>
      <c r="C11" t="s">
        <v>13</v>
      </c>
      <c r="D11" s="34">
        <v>7834.27</v>
      </c>
      <c r="E11" s="34">
        <v>2729.21</v>
      </c>
      <c r="F11" s="34">
        <v>4554.6400000000003</v>
      </c>
      <c r="I11" t="s">
        <v>14</v>
      </c>
      <c r="J11" s="37">
        <v>0</v>
      </c>
      <c r="K11" s="33">
        <v>1024.71</v>
      </c>
      <c r="L11" s="33">
        <v>0</v>
      </c>
    </row>
    <row r="12" spans="2:13" x14ac:dyDescent="0.35">
      <c r="B12" s="5"/>
      <c r="D12" s="34"/>
      <c r="E12" s="34"/>
      <c r="F12" s="34"/>
      <c r="I12" t="s">
        <v>15</v>
      </c>
      <c r="J12" s="37">
        <v>0</v>
      </c>
      <c r="K12" s="33">
        <v>300</v>
      </c>
      <c r="L12" s="33">
        <v>0</v>
      </c>
    </row>
    <row r="13" spans="2:13" x14ac:dyDescent="0.35">
      <c r="B13" s="5"/>
      <c r="D13" s="34"/>
      <c r="E13" s="34"/>
      <c r="F13" s="34"/>
      <c r="I13" t="s">
        <v>16</v>
      </c>
      <c r="J13" s="37">
        <v>0</v>
      </c>
      <c r="K13" s="33">
        <v>239.58</v>
      </c>
      <c r="L13" s="33">
        <v>0</v>
      </c>
    </row>
    <row r="14" spans="2:13" x14ac:dyDescent="0.35">
      <c r="B14" s="5"/>
      <c r="D14" s="34"/>
      <c r="E14" s="34"/>
      <c r="F14" s="34"/>
      <c r="I14" t="s">
        <v>17</v>
      </c>
      <c r="J14" s="37">
        <v>14.52</v>
      </c>
      <c r="K14" s="33">
        <v>22.93</v>
      </c>
      <c r="L14" s="33">
        <v>0</v>
      </c>
    </row>
    <row r="15" spans="2:13" ht="15" thickBot="1" x14ac:dyDescent="0.4">
      <c r="B15" s="5"/>
      <c r="D15" s="35">
        <f>SUM(D7:D11)</f>
        <v>9465.7800000000007</v>
      </c>
      <c r="E15" s="35">
        <f>SUM(E7:E11)</f>
        <v>4318.7299999999996</v>
      </c>
      <c r="F15" s="36">
        <f>SUM(F7:F14)</f>
        <v>8446.1200000000008</v>
      </c>
      <c r="J15" s="35">
        <f>SUM(J6:J14)</f>
        <v>9465.7800000000007</v>
      </c>
      <c r="K15" s="35">
        <f>SUM(K6:K14)</f>
        <v>4318.7300000000005</v>
      </c>
      <c r="L15" s="35">
        <f>SUM(L6:L14)</f>
        <v>8446.48</v>
      </c>
      <c r="M15" s="2"/>
    </row>
    <row r="16" spans="2:13" ht="15" thickTop="1" x14ac:dyDescent="0.35">
      <c r="B16" s="5"/>
      <c r="D16" s="6"/>
      <c r="E16" s="6"/>
      <c r="F16" s="2"/>
      <c r="J16" s="7"/>
      <c r="K16" s="6"/>
      <c r="L16" s="6"/>
    </row>
    <row r="17" spans="2:12" x14ac:dyDescent="0.35">
      <c r="B17" s="9"/>
      <c r="C17" s="10"/>
      <c r="D17" s="11"/>
      <c r="E17" s="11"/>
      <c r="F17" s="32"/>
      <c r="G17" s="10"/>
      <c r="H17" s="10"/>
      <c r="I17" s="10"/>
      <c r="J17" s="12"/>
      <c r="K17" s="11"/>
      <c r="L17" s="11"/>
    </row>
    <row r="18" spans="2:12" x14ac:dyDescent="0.35">
      <c r="E18" s="2"/>
      <c r="K18" s="2"/>
      <c r="L18" s="2"/>
    </row>
    <row r="19" spans="2:12" x14ac:dyDescent="0.35">
      <c r="E19" s="2"/>
      <c r="K19" s="2"/>
      <c r="L19" s="2"/>
    </row>
    <row r="20" spans="2:12" x14ac:dyDescent="0.35">
      <c r="E20" s="2"/>
      <c r="K20" s="2"/>
      <c r="L20" s="2"/>
    </row>
  </sheetData>
  <mergeCells count="1">
    <mergeCell ref="B3:L3"/>
  </mergeCells>
  <pageMargins left="0.7" right="0.7" top="0.75" bottom="0.75" header="0.3" footer="0.3"/>
  <pageSetup paperSize="9" scale="42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37B2-7D35-466F-A660-AFD4BEAA599F}">
  <dimension ref="A1:P22"/>
  <sheetViews>
    <sheetView topLeftCell="A3" zoomScaleNormal="100" workbookViewId="0">
      <selection activeCell="M13" sqref="M13"/>
    </sheetView>
  </sheetViews>
  <sheetFormatPr defaultColWidth="8.81640625" defaultRowHeight="14.5" x14ac:dyDescent="0.35"/>
  <cols>
    <col min="1" max="1" width="22.1796875" customWidth="1"/>
    <col min="2" max="2" width="12.08984375" customWidth="1"/>
    <col min="5" max="5" width="22.36328125" customWidth="1"/>
    <col min="6" max="6" width="8.90625" bestFit="1" customWidth="1"/>
    <col min="8" max="8" width="8.90625" hidden="1" customWidth="1"/>
    <col min="9" max="9" width="12.90625" style="29" customWidth="1"/>
    <col min="14" max="14" width="0" hidden="1" customWidth="1"/>
    <col min="16" max="16" width="0" hidden="1" customWidth="1"/>
  </cols>
  <sheetData>
    <row r="1" spans="1:16" ht="21" x14ac:dyDescent="0.5">
      <c r="A1" s="13" t="s">
        <v>18</v>
      </c>
      <c r="B1" s="13"/>
      <c r="C1" s="2"/>
      <c r="F1" s="2"/>
      <c r="G1" s="2"/>
      <c r="H1" s="2"/>
      <c r="I1" s="34"/>
    </row>
    <row r="2" spans="1:16" ht="18.5" x14ac:dyDescent="0.45">
      <c r="A2" s="3" t="s">
        <v>1</v>
      </c>
      <c r="B2" s="3"/>
      <c r="C2" s="2"/>
      <c r="F2" s="2"/>
      <c r="G2" s="2"/>
      <c r="H2" s="2"/>
      <c r="I2" s="34"/>
    </row>
    <row r="3" spans="1:16" x14ac:dyDescent="0.35">
      <c r="C3" s="2"/>
      <c r="F3" s="2"/>
      <c r="G3" s="2"/>
      <c r="H3" s="2"/>
      <c r="I3" s="34"/>
    </row>
    <row r="4" spans="1:16" ht="18.5" x14ac:dyDescent="0.45">
      <c r="A4" s="24" t="s">
        <v>19</v>
      </c>
      <c r="B4" s="4">
        <v>2023</v>
      </c>
      <c r="C4" s="4">
        <v>2024</v>
      </c>
      <c r="D4" s="25">
        <v>2025</v>
      </c>
      <c r="E4" s="26" t="s">
        <v>20</v>
      </c>
      <c r="F4" s="4">
        <v>2023</v>
      </c>
      <c r="G4" s="4">
        <v>2024</v>
      </c>
      <c r="H4" s="4">
        <v>2023</v>
      </c>
      <c r="I4" s="4" t="s">
        <v>43</v>
      </c>
    </row>
    <row r="5" spans="1:16" ht="18.5" x14ac:dyDescent="0.45">
      <c r="A5" s="14"/>
      <c r="B5" s="6"/>
      <c r="C5" s="6"/>
      <c r="E5" s="15"/>
      <c r="F5" s="21"/>
      <c r="G5" s="21"/>
      <c r="H5" s="21"/>
      <c r="I5" s="27"/>
    </row>
    <row r="6" spans="1:16" x14ac:dyDescent="0.35">
      <c r="A6" s="5" t="s">
        <v>21</v>
      </c>
      <c r="B6" s="21">
        <v>4875</v>
      </c>
      <c r="C6" s="21">
        <v>3750</v>
      </c>
      <c r="D6" s="22">
        <v>1700</v>
      </c>
      <c r="E6" t="s">
        <v>22</v>
      </c>
      <c r="F6" s="27">
        <v>3200</v>
      </c>
      <c r="G6" s="27">
        <v>4800</v>
      </c>
      <c r="H6" s="27">
        <v>3200</v>
      </c>
      <c r="I6" s="27">
        <v>3600</v>
      </c>
      <c r="P6" t="s">
        <v>34</v>
      </c>
    </row>
    <row r="7" spans="1:16" x14ac:dyDescent="0.35">
      <c r="A7" s="5" t="s">
        <v>23</v>
      </c>
      <c r="B7" s="21">
        <v>9750.06</v>
      </c>
      <c r="C7" s="21">
        <v>6416.4</v>
      </c>
      <c r="D7" s="22">
        <v>7881.7</v>
      </c>
      <c r="E7" t="s">
        <v>24</v>
      </c>
      <c r="F7" s="27">
        <v>2770.22</v>
      </c>
      <c r="G7" s="27">
        <v>5228.07</v>
      </c>
      <c r="H7" s="27">
        <v>2770.22</v>
      </c>
      <c r="I7" s="29" t="s">
        <v>36</v>
      </c>
      <c r="P7" t="s">
        <v>36</v>
      </c>
    </row>
    <row r="8" spans="1:16" x14ac:dyDescent="0.35">
      <c r="A8" s="5" t="s">
        <v>25</v>
      </c>
      <c r="B8" s="21">
        <v>3225</v>
      </c>
      <c r="C8" s="21">
        <v>4525</v>
      </c>
      <c r="D8" s="22">
        <v>10640</v>
      </c>
      <c r="E8" t="s">
        <v>26</v>
      </c>
      <c r="F8" s="27">
        <v>4833</v>
      </c>
      <c r="G8" s="27">
        <v>6694</v>
      </c>
      <c r="H8" s="27">
        <v>4833</v>
      </c>
      <c r="I8" s="27">
        <v>3737</v>
      </c>
      <c r="P8" t="s">
        <v>37</v>
      </c>
    </row>
    <row r="9" spans="1:16" x14ac:dyDescent="0.35">
      <c r="A9" s="5" t="s">
        <v>27</v>
      </c>
      <c r="B9" s="21">
        <v>398.33</v>
      </c>
      <c r="C9" s="21">
        <v>969.03</v>
      </c>
      <c r="D9" s="22">
        <v>714.81</v>
      </c>
      <c r="E9" t="s">
        <v>28</v>
      </c>
      <c r="F9" s="27">
        <v>0</v>
      </c>
      <c r="G9" s="27">
        <v>1024.71</v>
      </c>
      <c r="H9" s="27">
        <v>0</v>
      </c>
      <c r="I9" s="27">
        <v>1200</v>
      </c>
      <c r="J9" s="20"/>
      <c r="P9" t="s">
        <v>35</v>
      </c>
    </row>
    <row r="10" spans="1:16" x14ac:dyDescent="0.35">
      <c r="A10" s="5"/>
      <c r="B10" s="6"/>
      <c r="C10" s="6"/>
      <c r="E10" t="s">
        <v>29</v>
      </c>
      <c r="F10" s="27">
        <v>0</v>
      </c>
      <c r="G10" s="27">
        <v>1285.52</v>
      </c>
      <c r="H10" s="27">
        <v>0</v>
      </c>
      <c r="I10" s="27">
        <v>1085.52</v>
      </c>
      <c r="P10" t="s">
        <v>40</v>
      </c>
    </row>
    <row r="11" spans="1:16" x14ac:dyDescent="0.35">
      <c r="A11" s="5"/>
      <c r="B11" s="6"/>
      <c r="C11" s="6"/>
      <c r="E11" t="s">
        <v>16</v>
      </c>
      <c r="F11" s="27">
        <v>0</v>
      </c>
      <c r="G11" s="27">
        <v>239.58</v>
      </c>
      <c r="H11" s="27">
        <v>0</v>
      </c>
      <c r="I11" s="27">
        <v>0</v>
      </c>
    </row>
    <row r="12" spans="1:16" x14ac:dyDescent="0.35">
      <c r="A12" s="5"/>
      <c r="B12" s="6"/>
      <c r="C12" s="6"/>
      <c r="E12" t="s">
        <v>30</v>
      </c>
      <c r="F12" s="27">
        <v>674.99</v>
      </c>
      <c r="G12" s="27">
        <v>300.02</v>
      </c>
      <c r="H12" s="27">
        <v>674.99</v>
      </c>
      <c r="I12" s="27">
        <v>2600</v>
      </c>
      <c r="P12" t="s">
        <v>38</v>
      </c>
    </row>
    <row r="13" spans="1:16" x14ac:dyDescent="0.35">
      <c r="A13" s="5"/>
      <c r="B13" s="6"/>
      <c r="C13" s="6"/>
      <c r="E13" t="s">
        <v>17</v>
      </c>
      <c r="F13" s="27">
        <v>14.52</v>
      </c>
      <c r="G13" s="27">
        <v>230.95</v>
      </c>
      <c r="H13" s="27">
        <v>14.52</v>
      </c>
      <c r="I13" s="27">
        <v>258</v>
      </c>
      <c r="P13" t="s">
        <v>39</v>
      </c>
    </row>
    <row r="14" spans="1:16" hidden="1" x14ac:dyDescent="0.35">
      <c r="A14" s="5"/>
      <c r="B14" s="6"/>
      <c r="C14" s="6"/>
      <c r="F14" s="27"/>
      <c r="G14" s="27"/>
      <c r="H14" s="27"/>
      <c r="I14" s="27"/>
    </row>
    <row r="15" spans="1:16" x14ac:dyDescent="0.35">
      <c r="A15" s="5"/>
      <c r="B15" s="6"/>
      <c r="C15" s="6"/>
      <c r="E15" t="s">
        <v>44</v>
      </c>
      <c r="F15" s="27"/>
      <c r="G15" s="27"/>
      <c r="H15" s="27"/>
      <c r="I15" s="27">
        <v>9</v>
      </c>
      <c r="N15" t="s">
        <v>41</v>
      </c>
    </row>
    <row r="16" spans="1:16" x14ac:dyDescent="0.35">
      <c r="A16" s="5"/>
      <c r="B16" s="6"/>
      <c r="C16" s="6"/>
      <c r="E16" t="s">
        <v>31</v>
      </c>
      <c r="F16" s="27">
        <f>SUM(F6:F13)</f>
        <v>11492.73</v>
      </c>
      <c r="G16" s="27">
        <f>SUM(G6:G13)</f>
        <v>19802.850000000002</v>
      </c>
      <c r="H16" s="27">
        <f>SUM(H6:H13)</f>
        <v>11492.73</v>
      </c>
      <c r="I16" s="27">
        <f>SUM(I6:I15)</f>
        <v>12489.52</v>
      </c>
    </row>
    <row r="17" spans="1:16" x14ac:dyDescent="0.35">
      <c r="A17" s="16"/>
      <c r="B17" s="6"/>
      <c r="C17" s="6"/>
      <c r="E17" t="s">
        <v>32</v>
      </c>
      <c r="F17" s="31">
        <v>6755.66</v>
      </c>
      <c r="G17" s="31">
        <f>C19-G16</f>
        <v>-4142.4200000000019</v>
      </c>
      <c r="H17" s="31" t="e">
        <f>#REF!-H16</f>
        <v>#REF!</v>
      </c>
      <c r="I17" s="30">
        <f>D19-I16</f>
        <v>8446.48</v>
      </c>
    </row>
    <row r="18" spans="1:16" x14ac:dyDescent="0.35">
      <c r="A18" s="16"/>
      <c r="B18" s="6"/>
      <c r="C18" s="6"/>
      <c r="F18" s="27"/>
      <c r="G18" s="27"/>
      <c r="H18" s="27"/>
      <c r="I18" s="27"/>
    </row>
    <row r="19" spans="1:16" ht="15" thickBot="1" x14ac:dyDescent="0.4">
      <c r="A19" s="17" t="s">
        <v>33</v>
      </c>
      <c r="B19" s="8">
        <f>SUM(B6:B17)</f>
        <v>18248.39</v>
      </c>
      <c r="C19" s="8">
        <f>SUM(C6:C17)</f>
        <v>15660.43</v>
      </c>
      <c r="D19" s="23">
        <v>20936</v>
      </c>
      <c r="E19" s="18" t="s">
        <v>33</v>
      </c>
      <c r="F19" s="28">
        <f>SUM(F16+F17)</f>
        <v>18248.39</v>
      </c>
      <c r="G19" s="28">
        <f>SUM(G16+G17)</f>
        <v>15660.43</v>
      </c>
      <c r="H19" s="28" t="e">
        <f>SUM(H16+H17)</f>
        <v>#REF!</v>
      </c>
      <c r="I19" s="28">
        <f>SUM(I16:I17)</f>
        <v>20936</v>
      </c>
      <c r="P19" t="s">
        <v>42</v>
      </c>
    </row>
    <row r="20" spans="1:16" ht="15" thickTop="1" x14ac:dyDescent="0.35">
      <c r="A20" s="9"/>
      <c r="B20" s="9"/>
      <c r="C20" s="11"/>
      <c r="D20" s="10"/>
      <c r="E20" s="10"/>
      <c r="F20" s="21"/>
      <c r="G20" s="21"/>
      <c r="H20" s="21"/>
      <c r="I20" s="27"/>
    </row>
    <row r="21" spans="1:16" x14ac:dyDescent="0.35">
      <c r="C21" s="2"/>
      <c r="F21" s="2"/>
      <c r="G21" s="2"/>
      <c r="H21" s="2"/>
      <c r="I21" s="34"/>
    </row>
    <row r="22" spans="1:16" x14ac:dyDescent="0.35">
      <c r="C22" s="2"/>
      <c r="F22" s="2"/>
      <c r="G22" s="2"/>
      <c r="H22" s="2"/>
      <c r="I22" s="34"/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Balans </vt:lpstr>
      <vt:lpstr>Resultaatrekening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Balk</dc:creator>
  <cp:lastModifiedBy>Shagha Safari</cp:lastModifiedBy>
  <cp:lastPrinted>2026-04-22T16:01:32Z</cp:lastPrinted>
  <dcterms:created xsi:type="dcterms:W3CDTF">2025-06-24T08:02:47Z</dcterms:created>
  <dcterms:modified xsi:type="dcterms:W3CDTF">2026-05-10T18:46:20Z</dcterms:modified>
</cp:coreProperties>
</file>